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7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</externalReferences>
  <definedNames>
    <definedName name="_xlnm.Print_Area" localSheetId="10">'з початку року'!$A$1:$Q$45</definedName>
  </definedNames>
  <calcPr fullCalcOnLoad="1"/>
</workbook>
</file>

<file path=xl/sharedStrings.xml><?xml version="1.0" encoding="utf-8"?>
<sst xmlns="http://schemas.openxmlformats.org/spreadsheetml/2006/main" count="371" uniqueCount="116">
  <si>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</si>
  <si>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</si>
  <si>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</si>
  <si>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</si>
  <si>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</si>
  <si>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</si>
  <si>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</si>
  <si>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</si>
  <si>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</si>
  <si>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</si>
  <si>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</si>
  <si>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</si>
  <si>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</si>
  <si>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</si>
  <si>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</si>
  <si>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</si>
  <si>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</si>
  <si>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</si>
  <si>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</si>
  <si>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</si>
  <si>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</si>
  <si>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</si>
  <si>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</si>
  <si>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</si>
  <si>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</si>
  <si>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</si>
  <si>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</si>
  <si>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</si>
  <si>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</si>
  <si>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</si>
  <si>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</si>
  <si>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</si>
  <si>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</si>
  <si>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</si>
  <si>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</si>
  <si>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</si>
  <si>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</si>
  <si>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</si>
  <si>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</si>
  <si>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</si>
  <si>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</si>
  <si>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</si>
  <si>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</si>
  <si>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</si>
  <si>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</si>
  <si>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</si>
  <si>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</si>
  <si>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</si>
  <si>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</si>
  <si>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</si>
  <si>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</si>
  <si>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</si>
  <si>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</si>
  <si>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</si>
  <si>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</si>
  <si>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</si>
  <si>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</si>
  <si>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</si>
  <si>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</si>
  <si>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</si>
  <si>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</si>
  <si>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</si>
  <si>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</si>
  <si>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</si>
  <si>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</si>
  <si>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</si>
  <si>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</si>
  <si>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</si>
  <si>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</si>
  <si>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</si>
  <si>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</si>
  <si>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</si>
  <si>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</si>
  <si>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</si>
  <si>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</si>
  <si>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</si>
  <si>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</si>
  <si>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</si>
  <si>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</si>
  <si>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</si>
  <si>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</si>
  <si>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</si>
  <si>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</si>
  <si>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</si>
  <si>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</si>
  <si>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</si>
  <si>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</si>
  <si>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</si>
  <si>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</si>
  <si>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</si>
  <si>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</si>
  <si>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</si>
  <si>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</si>
  <si>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</si>
  <si>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</si>
  <si>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</si>
  <si>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</si>
  <si>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</si>
  <si>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</si>
  <si>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</si>
  <si>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</si>
  <si>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</si>
  <si>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</si>
  <si>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</si>
  <si>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</si>
  <si>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</si>
  <si>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</si>
  <si>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</si>
  <si>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</si>
  <si>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</si>
  <si>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план на січень-жовтень  2014р.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</si>
  <si>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24.10.2014р.</t>
    </r>
  </si>
  <si>
    <t>станом на 27.10.2014 р.</t>
  </si>
  <si>
    <r>
      <t xml:space="preserve">станом на 27.10.2014р.           </t>
    </r>
    <r>
      <rPr>
        <sz val="10"/>
        <rFont val="Arial Cyr"/>
        <family val="0"/>
      </rPr>
      <t xml:space="preserve">  ( тис.грн.)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</si>
  <si>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27.10.2014</t>
    </r>
    <r>
      <rPr>
        <sz val="10"/>
        <rFont val="Times New Roman"/>
        <family val="1"/>
      </rPr>
      <t xml:space="preserve"> (тис.грн.)</t>
    </r>
  </si>
  <si>
    <t>Зміни до розпису станом на 27.10.2014р.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</si>
</sst>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0" fontId="4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9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6521144"/>
        <c:axId val="60254841"/>
      </c:lineChart>
      <c:catAx>
        <c:axId val="365211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54841"/>
        <c:crosses val="autoZero"/>
        <c:auto val="0"/>
        <c:lblOffset val="100"/>
        <c:tickLblSkip val="1"/>
        <c:noMultiLvlLbl val="0"/>
      </c:catAx>
      <c:valAx>
        <c:axId val="60254841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521144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жовтень!$J$4:$J$21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жовтень!$K$4:$K$26</c:f>
              <c:numCache/>
            </c:numRef>
          </c:val>
          <c:smooth val="1"/>
        </c:ser>
        <c:marker val="1"/>
        <c:axId val="63283986"/>
        <c:axId val="32684963"/>
      </c:lineChart>
      <c:catAx>
        <c:axId val="632839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684963"/>
        <c:crosses val="autoZero"/>
        <c:auto val="0"/>
        <c:lblOffset val="100"/>
        <c:tickLblSkip val="1"/>
        <c:noMultiLvlLbl val="0"/>
      </c:catAx>
      <c:valAx>
        <c:axId val="32684963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28398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292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27.10.2014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січень-жовтень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5729212"/>
        <c:axId val="30236317"/>
      </c:bar3DChart>
      <c:catAx>
        <c:axId val="25729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0236317"/>
        <c:crosses val="autoZero"/>
        <c:auto val="1"/>
        <c:lblOffset val="100"/>
        <c:tickLblSkip val="1"/>
        <c:noMultiLvlLbl val="0"/>
      </c:catAx>
      <c:valAx>
        <c:axId val="30236317"/>
        <c:scaling>
          <c:orientation val="minMax"/>
          <c:max val="3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29212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3691398"/>
        <c:axId val="33222583"/>
      </c:barChart>
      <c:catAx>
        <c:axId val="3691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222583"/>
        <c:crosses val="autoZero"/>
        <c:auto val="1"/>
        <c:lblOffset val="100"/>
        <c:tickLblSkip val="1"/>
        <c:noMultiLvlLbl val="0"/>
      </c:catAx>
      <c:valAx>
        <c:axId val="332225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91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0567792"/>
        <c:axId val="6674673"/>
      </c:barChart>
      <c:catAx>
        <c:axId val="3056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4673"/>
        <c:crosses val="autoZero"/>
        <c:auto val="1"/>
        <c:lblOffset val="100"/>
        <c:tickLblSkip val="1"/>
        <c:noMultiLvlLbl val="0"/>
      </c:catAx>
      <c:valAx>
        <c:axId val="6674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567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60072058"/>
        <c:axId val="3777611"/>
      </c:barChart>
      <c:catAx>
        <c:axId val="60072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7611"/>
        <c:crosses val="autoZero"/>
        <c:auto val="1"/>
        <c:lblOffset val="100"/>
        <c:tickLblSkip val="1"/>
        <c:noMultiLvlLbl val="0"/>
      </c:catAx>
      <c:valAx>
        <c:axId val="37776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720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422658"/>
        <c:axId val="48803923"/>
      </c:lineChart>
      <c:catAx>
        <c:axId val="54226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03923"/>
        <c:crosses val="autoZero"/>
        <c:auto val="0"/>
        <c:lblOffset val="100"/>
        <c:tickLblSkip val="1"/>
        <c:noMultiLvlLbl val="0"/>
      </c:catAx>
      <c:valAx>
        <c:axId val="4880392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2265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6582124"/>
        <c:axId val="60803661"/>
      </c:lineChart>
      <c:catAx>
        <c:axId val="365821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803661"/>
        <c:crosses val="autoZero"/>
        <c:auto val="0"/>
        <c:lblOffset val="100"/>
        <c:tickLblSkip val="1"/>
        <c:noMultiLvlLbl val="0"/>
      </c:catAx>
      <c:valAx>
        <c:axId val="6080366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58212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0362038"/>
        <c:axId val="26149479"/>
      </c:lineChart>
      <c:catAx>
        <c:axId val="103620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49479"/>
        <c:crosses val="autoZero"/>
        <c:auto val="0"/>
        <c:lblOffset val="100"/>
        <c:tickLblSkip val="1"/>
        <c:noMultiLvlLbl val="0"/>
      </c:catAx>
      <c:valAx>
        <c:axId val="2614947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36203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4018720"/>
        <c:axId val="37733025"/>
      </c:lineChart>
      <c:catAx>
        <c:axId val="340187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733025"/>
        <c:crosses val="autoZero"/>
        <c:auto val="0"/>
        <c:lblOffset val="100"/>
        <c:tickLblSkip val="1"/>
        <c:noMultiLvlLbl val="0"/>
      </c:catAx>
      <c:valAx>
        <c:axId val="3773302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01872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4052906"/>
        <c:axId val="36476155"/>
      </c:lineChart>
      <c:catAx>
        <c:axId val="40529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476155"/>
        <c:crosses val="autoZero"/>
        <c:auto val="0"/>
        <c:lblOffset val="100"/>
        <c:tickLblSkip val="1"/>
        <c:noMultiLvlLbl val="0"/>
      </c:catAx>
      <c:valAx>
        <c:axId val="36476155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5290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59849940"/>
        <c:axId val="1778549"/>
      </c:lineChart>
      <c:catAx>
        <c:axId val="598499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78549"/>
        <c:crosses val="autoZero"/>
        <c:auto val="0"/>
        <c:lblOffset val="100"/>
        <c:tickLblSkip val="1"/>
        <c:noMultiLvlLbl val="0"/>
      </c:catAx>
      <c:valAx>
        <c:axId val="1778549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84994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6006942"/>
        <c:axId val="9844751"/>
      </c:lineChart>
      <c:catAx>
        <c:axId val="160069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44751"/>
        <c:crosses val="autoZero"/>
        <c:auto val="0"/>
        <c:lblOffset val="100"/>
        <c:tickLblSkip val="1"/>
        <c:noMultiLvlLbl val="0"/>
      </c:catAx>
      <c:valAx>
        <c:axId val="984475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00694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21493896"/>
        <c:axId val="59227337"/>
      </c:lineChart>
      <c:catAx>
        <c:axId val="214938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27337"/>
        <c:crosses val="autoZero"/>
        <c:auto val="0"/>
        <c:lblOffset val="100"/>
        <c:tickLblSkip val="1"/>
        <c:noMultiLvlLbl val="0"/>
      </c:catAx>
      <c:valAx>
        <c:axId val="59227337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49389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27.10.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404 727,3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386 539,8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січень-жовтень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-12 694,3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жовтень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41 164,3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жовтень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-18 187,5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2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3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4">
        <row r="140">
          <cell r="I140">
            <v>9020.59653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5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6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7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8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9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61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62</v>
      </c>
      <c r="O1" s="120"/>
      <c r="P1" s="120"/>
      <c r="Q1" s="120"/>
      <c r="R1" s="120"/>
      <c r="S1" s="121"/>
    </row>
    <row r="2" spans="1:19" ht="16.5" thickBot="1">
      <c r="A2" s="122" t="s">
        <v>63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64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9" t="s">
        <v>41</v>
      </c>
      <c r="O27" s="129"/>
      <c r="P27" s="129"/>
      <c r="Q27" s="12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0" t="s">
        <v>34</v>
      </c>
      <c r="O28" s="130"/>
      <c r="P28" s="130"/>
      <c r="Q28" s="130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7">
        <v>41671</v>
      </c>
      <c r="O29" s="131">
        <f>'[1]січень '!$D$142</f>
        <v>111410.62</v>
      </c>
      <c r="P29" s="131"/>
      <c r="Q29" s="131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8"/>
      <c r="O30" s="131"/>
      <c r="P30" s="131"/>
      <c r="Q30" s="131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2" t="s">
        <v>56</v>
      </c>
      <c r="P32" s="133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4" t="s">
        <v>57</v>
      </c>
      <c r="P33" s="134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5" t="s">
        <v>60</v>
      </c>
      <c r="P34" s="136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35</v>
      </c>
      <c r="O37" s="129"/>
      <c r="P37" s="129"/>
      <c r="Q37" s="12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8" t="s">
        <v>36</v>
      </c>
      <c r="O38" s="138"/>
      <c r="P38" s="138"/>
      <c r="Q38" s="13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7">
        <v>41671</v>
      </c>
      <c r="O39" s="137">
        <v>0</v>
      </c>
      <c r="P39" s="137"/>
      <c r="Q39" s="137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8"/>
      <c r="O40" s="137"/>
      <c r="P40" s="137"/>
      <c r="Q40" s="137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tabSelected="1" workbookViewId="0" topLeftCell="A1">
      <pane xSplit="1" ySplit="3" topLeftCell="E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4" sqref="Q34:Q37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107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109</v>
      </c>
      <c r="O1" s="120"/>
      <c r="P1" s="120"/>
      <c r="Q1" s="120"/>
      <c r="R1" s="120"/>
      <c r="S1" s="121"/>
    </row>
    <row r="2" spans="1:19" ht="16.5" thickBot="1">
      <c r="A2" s="122" t="s">
        <v>112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113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AVERAGE(J4:J21)</f>
        <v>1581.6666666666665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1581.7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1581.7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1581.7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>
        <v>4308.9</v>
      </c>
      <c r="C8" s="80">
        <v>116.7</v>
      </c>
      <c r="D8" s="3">
        <v>0</v>
      </c>
      <c r="E8" s="3">
        <v>5.9</v>
      </c>
      <c r="F8" s="3">
        <v>20.3</v>
      </c>
      <c r="G8" s="3">
        <v>0</v>
      </c>
      <c r="H8" s="3">
        <v>59.9</v>
      </c>
      <c r="I8" s="42">
        <f t="shared" si="0"/>
        <v>2.3000000000003595</v>
      </c>
      <c r="J8" s="42">
        <v>4514</v>
      </c>
      <c r="K8" s="42">
        <v>3600</v>
      </c>
      <c r="L8" s="4">
        <f t="shared" si="1"/>
        <v>1.2538888888888888</v>
      </c>
      <c r="M8" s="2">
        <v>1581.7</v>
      </c>
      <c r="N8" s="47">
        <v>0</v>
      </c>
      <c r="O8" s="48">
        <v>0</v>
      </c>
      <c r="P8" s="49">
        <v>602.3</v>
      </c>
      <c r="Q8" s="49">
        <v>21.9</v>
      </c>
      <c r="R8" s="46">
        <v>0.6</v>
      </c>
      <c r="S8" s="35">
        <f t="shared" si="2"/>
        <v>624.8</v>
      </c>
    </row>
    <row r="9" spans="1:19" ht="12.75">
      <c r="A9" s="13">
        <v>41920</v>
      </c>
      <c r="B9" s="42">
        <v>608.1</v>
      </c>
      <c r="C9" s="80">
        <v>83.1</v>
      </c>
      <c r="D9" s="3">
        <v>0</v>
      </c>
      <c r="E9" s="3">
        <v>5</v>
      </c>
      <c r="F9" s="3">
        <v>34.4</v>
      </c>
      <c r="G9" s="3">
        <v>0</v>
      </c>
      <c r="H9" s="3">
        <v>11.9</v>
      </c>
      <c r="I9" s="42">
        <f t="shared" si="0"/>
        <v>6.999999999999984</v>
      </c>
      <c r="J9" s="42">
        <v>749.5</v>
      </c>
      <c r="K9" s="42">
        <v>1200</v>
      </c>
      <c r="L9" s="4">
        <f t="shared" si="1"/>
        <v>0.6245833333333334</v>
      </c>
      <c r="M9" s="2">
        <v>1581.7</v>
      </c>
      <c r="N9" s="47">
        <v>0</v>
      </c>
      <c r="O9" s="48">
        <v>0</v>
      </c>
      <c r="P9" s="49">
        <v>300.1</v>
      </c>
      <c r="Q9" s="49">
        <v>0</v>
      </c>
      <c r="R9" s="46">
        <v>0.53</v>
      </c>
      <c r="S9" s="35">
        <f t="shared" si="2"/>
        <v>300.63</v>
      </c>
    </row>
    <row r="10" spans="1:19" ht="12.75">
      <c r="A10" s="13">
        <v>41921</v>
      </c>
      <c r="B10" s="42">
        <v>755.4</v>
      </c>
      <c r="C10" s="80">
        <v>39.3</v>
      </c>
      <c r="D10" s="3">
        <v>0</v>
      </c>
      <c r="E10" s="3">
        <v>7.4</v>
      </c>
      <c r="F10" s="3">
        <v>38.9</v>
      </c>
      <c r="G10" s="3">
        <v>0</v>
      </c>
      <c r="H10" s="3">
        <v>35.7</v>
      </c>
      <c r="I10" s="82">
        <f t="shared" si="0"/>
        <v>20.199999999999996</v>
      </c>
      <c r="J10" s="42">
        <v>896.9</v>
      </c>
      <c r="K10" s="56">
        <v>1000</v>
      </c>
      <c r="L10" s="4">
        <f t="shared" si="1"/>
        <v>0.8969</v>
      </c>
      <c r="M10" s="2">
        <v>1581.7</v>
      </c>
      <c r="N10" s="47">
        <v>0</v>
      </c>
      <c r="O10" s="48">
        <v>0</v>
      </c>
      <c r="P10" s="49">
        <v>211.5</v>
      </c>
      <c r="Q10" s="49">
        <v>0</v>
      </c>
      <c r="R10" s="46">
        <v>1.6</v>
      </c>
      <c r="S10" s="35">
        <f t="shared" si="2"/>
        <v>213.1</v>
      </c>
    </row>
    <row r="11" spans="1:19" ht="12.75">
      <c r="A11" s="13">
        <v>41922</v>
      </c>
      <c r="B11" s="42">
        <v>1104.4</v>
      </c>
      <c r="C11" s="80">
        <v>157.5</v>
      </c>
      <c r="D11" s="3">
        <v>0</v>
      </c>
      <c r="E11" s="3">
        <v>8.1</v>
      </c>
      <c r="F11" s="3">
        <v>68.7</v>
      </c>
      <c r="G11" s="3">
        <v>0</v>
      </c>
      <c r="H11" s="3">
        <v>11.9</v>
      </c>
      <c r="I11" s="82">
        <f t="shared" si="0"/>
        <v>8.899999999999912</v>
      </c>
      <c r="J11" s="42">
        <v>1359.5</v>
      </c>
      <c r="K11" s="42">
        <v>980</v>
      </c>
      <c r="L11" s="4">
        <f t="shared" si="1"/>
        <v>1.3872448979591836</v>
      </c>
      <c r="M11" s="2">
        <v>1581.7</v>
      </c>
      <c r="N11" s="47">
        <v>0</v>
      </c>
      <c r="O11" s="48">
        <v>0</v>
      </c>
      <c r="P11" s="49">
        <v>229.5</v>
      </c>
      <c r="Q11" s="49">
        <v>0</v>
      </c>
      <c r="R11" s="46">
        <v>0.9</v>
      </c>
      <c r="S11" s="35">
        <f t="shared" si="2"/>
        <v>230.4</v>
      </c>
    </row>
    <row r="12" spans="1:19" ht="12.75">
      <c r="A12" s="13">
        <v>41925</v>
      </c>
      <c r="B12" s="42">
        <v>306.7</v>
      </c>
      <c r="C12" s="80">
        <v>135.7</v>
      </c>
      <c r="D12" s="3">
        <v>0</v>
      </c>
      <c r="E12" s="3">
        <v>3.3</v>
      </c>
      <c r="F12" s="3">
        <v>99.1</v>
      </c>
      <c r="G12" s="3">
        <v>0</v>
      </c>
      <c r="H12" s="3">
        <v>42.8</v>
      </c>
      <c r="I12" s="82">
        <f t="shared" si="0"/>
        <v>7.500000000000043</v>
      </c>
      <c r="J12" s="42">
        <v>595.1</v>
      </c>
      <c r="K12" s="42">
        <v>1100</v>
      </c>
      <c r="L12" s="4">
        <f t="shared" si="1"/>
        <v>0.541</v>
      </c>
      <c r="M12" s="2">
        <v>1581.7</v>
      </c>
      <c r="N12" s="47">
        <v>0</v>
      </c>
      <c r="O12" s="48">
        <v>0</v>
      </c>
      <c r="P12" s="49">
        <v>422.4</v>
      </c>
      <c r="Q12" s="49">
        <v>11.9</v>
      </c>
      <c r="R12" s="46">
        <v>2.1</v>
      </c>
      <c r="S12" s="35">
        <f t="shared" si="2"/>
        <v>436.4</v>
      </c>
    </row>
    <row r="13" spans="1:19" ht="12.75">
      <c r="A13" s="13">
        <v>41926</v>
      </c>
      <c r="B13" s="80">
        <v>1098.4</v>
      </c>
      <c r="C13" s="80">
        <v>117.7</v>
      </c>
      <c r="D13" s="3">
        <v>0</v>
      </c>
      <c r="E13" s="3">
        <v>1.5</v>
      </c>
      <c r="F13" s="3">
        <v>93.8</v>
      </c>
      <c r="G13" s="3">
        <v>0.5</v>
      </c>
      <c r="H13" s="3">
        <v>5.2</v>
      </c>
      <c r="I13" s="82">
        <f t="shared" si="0"/>
        <v>2.6999999999998634</v>
      </c>
      <c r="J13" s="42">
        <v>1319.8</v>
      </c>
      <c r="K13" s="42">
        <v>1500</v>
      </c>
      <c r="L13" s="4">
        <f t="shared" si="1"/>
        <v>0.8798666666666667</v>
      </c>
      <c r="M13" s="2">
        <v>1581.7</v>
      </c>
      <c r="N13" s="47">
        <v>0</v>
      </c>
      <c r="O13" s="48">
        <v>0</v>
      </c>
      <c r="P13" s="49">
        <v>404.1</v>
      </c>
      <c r="Q13" s="49">
        <v>0</v>
      </c>
      <c r="R13" s="46">
        <v>0.4</v>
      </c>
      <c r="S13" s="35">
        <f t="shared" si="2"/>
        <v>404.5</v>
      </c>
    </row>
    <row r="14" spans="1:19" ht="12.75">
      <c r="A14" s="13">
        <v>41927</v>
      </c>
      <c r="B14" s="42">
        <v>2921.1</v>
      </c>
      <c r="C14" s="80">
        <v>113.8</v>
      </c>
      <c r="D14" s="3">
        <v>0</v>
      </c>
      <c r="E14" s="3">
        <v>5.5</v>
      </c>
      <c r="F14" s="3">
        <v>37.5</v>
      </c>
      <c r="G14" s="3">
        <v>0</v>
      </c>
      <c r="H14" s="3">
        <v>4</v>
      </c>
      <c r="I14" s="82">
        <f t="shared" si="0"/>
        <v>5.000000000000185</v>
      </c>
      <c r="J14" s="42">
        <v>3086.9</v>
      </c>
      <c r="K14" s="42">
        <v>3800</v>
      </c>
      <c r="L14" s="4">
        <f t="shared" si="1"/>
        <v>0.8123421052631579</v>
      </c>
      <c r="M14" s="2">
        <v>1581.7</v>
      </c>
      <c r="N14" s="47">
        <v>0</v>
      </c>
      <c r="O14" s="53">
        <v>0</v>
      </c>
      <c r="P14" s="54">
        <v>438.7</v>
      </c>
      <c r="Q14" s="49">
        <v>1.5</v>
      </c>
      <c r="R14" s="46">
        <v>0.7</v>
      </c>
      <c r="S14" s="35">
        <f t="shared" si="2"/>
        <v>440.9</v>
      </c>
    </row>
    <row r="15" spans="1:19" ht="12.75">
      <c r="A15" s="13">
        <v>41928</v>
      </c>
      <c r="B15" s="42">
        <v>1664.7</v>
      </c>
      <c r="C15" s="80">
        <v>107.2</v>
      </c>
      <c r="D15" s="3">
        <v>0</v>
      </c>
      <c r="E15" s="3">
        <v>0.7</v>
      </c>
      <c r="F15" s="3">
        <v>6.7</v>
      </c>
      <c r="G15" s="3">
        <v>0</v>
      </c>
      <c r="H15" s="3">
        <v>5</v>
      </c>
      <c r="I15" s="82">
        <f>J15-B15-C15-D15-E15-F15-G15-H15</f>
        <v>1.3999999999999977</v>
      </c>
      <c r="J15" s="42">
        <v>1785.7</v>
      </c>
      <c r="K15" s="42">
        <v>1200</v>
      </c>
      <c r="L15" s="4">
        <f t="shared" si="1"/>
        <v>1.4880833333333334</v>
      </c>
      <c r="M15" s="2">
        <v>1581.7</v>
      </c>
      <c r="N15" s="47">
        <v>30.8</v>
      </c>
      <c r="O15" s="53">
        <v>0</v>
      </c>
      <c r="P15" s="54">
        <v>614.6</v>
      </c>
      <c r="Q15" s="49">
        <v>0</v>
      </c>
      <c r="R15" s="46">
        <v>0.5</v>
      </c>
      <c r="S15" s="35">
        <f t="shared" si="2"/>
        <v>645.9</v>
      </c>
    </row>
    <row r="16" spans="1:19" ht="12.75">
      <c r="A16" s="13">
        <v>41929</v>
      </c>
      <c r="B16" s="48">
        <v>823.4</v>
      </c>
      <c r="C16" s="69">
        <v>133.2</v>
      </c>
      <c r="D16" s="79">
        <v>0</v>
      </c>
      <c r="E16" s="79">
        <v>6.4</v>
      </c>
      <c r="F16" s="79">
        <v>0.7</v>
      </c>
      <c r="G16" s="79">
        <v>0</v>
      </c>
      <c r="H16" s="79">
        <v>9.2</v>
      </c>
      <c r="I16" s="69">
        <f>J16-B16-C16-D16-E16-F16-G16-H16</f>
        <v>1.1000000000000352</v>
      </c>
      <c r="J16" s="48">
        <v>974</v>
      </c>
      <c r="K16" s="56">
        <v>1200</v>
      </c>
      <c r="L16" s="4">
        <f>J15/K16</f>
        <v>1.4880833333333334</v>
      </c>
      <c r="M16" s="2">
        <v>1581.7</v>
      </c>
      <c r="N16" s="47">
        <v>55.7</v>
      </c>
      <c r="O16" s="53">
        <v>0</v>
      </c>
      <c r="P16" s="54">
        <v>718.7</v>
      </c>
      <c r="Q16" s="49">
        <v>0</v>
      </c>
      <c r="R16" s="46">
        <v>2.1</v>
      </c>
      <c r="S16" s="35">
        <f t="shared" si="2"/>
        <v>776.5000000000001</v>
      </c>
    </row>
    <row r="17" spans="1:19" ht="12.75">
      <c r="A17" s="13">
        <v>41932</v>
      </c>
      <c r="B17" s="42">
        <v>1562.3</v>
      </c>
      <c r="C17" s="80">
        <v>189.5</v>
      </c>
      <c r="D17" s="3">
        <v>0</v>
      </c>
      <c r="E17" s="3">
        <v>9.1</v>
      </c>
      <c r="F17" s="3">
        <v>3</v>
      </c>
      <c r="G17" s="3">
        <v>0</v>
      </c>
      <c r="H17" s="3">
        <v>3.3</v>
      </c>
      <c r="I17" s="82">
        <f>J17-B17-C17-D17-E17-F17-G17-H17</f>
        <v>2.899999999999955</v>
      </c>
      <c r="J17" s="42">
        <v>1770.1</v>
      </c>
      <c r="K17" s="56">
        <v>1100</v>
      </c>
      <c r="L17" s="4">
        <f t="shared" si="1"/>
        <v>1.609181818181818</v>
      </c>
      <c r="M17" s="2">
        <v>1581.7</v>
      </c>
      <c r="N17" s="47">
        <v>0</v>
      </c>
      <c r="O17" s="53">
        <v>0</v>
      </c>
      <c r="P17" s="54">
        <v>626.4</v>
      </c>
      <c r="Q17" s="49">
        <v>0</v>
      </c>
      <c r="R17" s="46">
        <v>1.3</v>
      </c>
      <c r="S17" s="35">
        <f t="shared" si="2"/>
        <v>627.6999999999999</v>
      </c>
    </row>
    <row r="18" spans="1:19" ht="12.75">
      <c r="A18" s="13">
        <v>41933</v>
      </c>
      <c r="B18" s="42">
        <v>1520.8</v>
      </c>
      <c r="C18" s="80">
        <v>108.2</v>
      </c>
      <c r="D18" s="3">
        <v>0</v>
      </c>
      <c r="E18" s="3">
        <v>2.8</v>
      </c>
      <c r="F18" s="3">
        <v>2</v>
      </c>
      <c r="G18" s="3">
        <v>0</v>
      </c>
      <c r="H18" s="3">
        <v>0</v>
      </c>
      <c r="I18" s="82">
        <f t="shared" si="0"/>
        <v>1.9999999999999973</v>
      </c>
      <c r="J18" s="42">
        <v>1635.8</v>
      </c>
      <c r="K18" s="42">
        <v>2300</v>
      </c>
      <c r="L18" s="4">
        <f t="shared" si="1"/>
        <v>0.7112173913043478</v>
      </c>
      <c r="M18" s="2">
        <v>1581.7</v>
      </c>
      <c r="N18" s="47">
        <v>2.2</v>
      </c>
      <c r="O18" s="53">
        <v>0</v>
      </c>
      <c r="P18" s="54">
        <v>263.6</v>
      </c>
      <c r="Q18" s="49">
        <v>0</v>
      </c>
      <c r="R18" s="46">
        <v>0.4</v>
      </c>
      <c r="S18" s="35">
        <f>N18+O18+Q18+P18+R18</f>
        <v>266.2</v>
      </c>
    </row>
    <row r="19" spans="1:19" ht="12.75">
      <c r="A19" s="13">
        <v>41934</v>
      </c>
      <c r="B19" s="42">
        <v>2246.5</v>
      </c>
      <c r="C19" s="80">
        <v>110.1</v>
      </c>
      <c r="D19" s="3">
        <v>0</v>
      </c>
      <c r="E19" s="3">
        <v>4.9</v>
      </c>
      <c r="F19" s="3">
        <v>0</v>
      </c>
      <c r="G19" s="3">
        <v>0</v>
      </c>
      <c r="H19" s="3">
        <v>1.3</v>
      </c>
      <c r="I19" s="82">
        <f t="shared" si="0"/>
        <v>0.29999999999991434</v>
      </c>
      <c r="J19" s="42">
        <v>2363.1</v>
      </c>
      <c r="K19" s="42">
        <v>3300</v>
      </c>
      <c r="L19" s="4">
        <f t="shared" si="1"/>
        <v>0.7160909090909091</v>
      </c>
      <c r="M19" s="2">
        <v>1581.7</v>
      </c>
      <c r="N19" s="47">
        <v>0</v>
      </c>
      <c r="O19" s="53">
        <v>0</v>
      </c>
      <c r="P19" s="54">
        <v>467.8</v>
      </c>
      <c r="Q19" s="49">
        <v>0</v>
      </c>
      <c r="R19" s="46">
        <v>6.3</v>
      </c>
      <c r="S19" s="35">
        <f>N19+O19+Q19+P19+R19</f>
        <v>474.1</v>
      </c>
    </row>
    <row r="20" spans="1:19" ht="12.75">
      <c r="A20" s="13">
        <v>41935</v>
      </c>
      <c r="B20" s="42">
        <v>1585.3</v>
      </c>
      <c r="C20" s="80">
        <v>189.1</v>
      </c>
      <c r="D20" s="3">
        <v>0</v>
      </c>
      <c r="E20" s="3">
        <v>3.8</v>
      </c>
      <c r="F20" s="3">
        <v>0</v>
      </c>
      <c r="G20" s="3">
        <v>0.6</v>
      </c>
      <c r="H20" s="3">
        <v>12.4</v>
      </c>
      <c r="I20" s="82">
        <f t="shared" si="0"/>
        <v>0.2000000000001414</v>
      </c>
      <c r="J20" s="42">
        <v>1791.4</v>
      </c>
      <c r="K20" s="42">
        <v>1100</v>
      </c>
      <c r="L20" s="4">
        <f t="shared" si="1"/>
        <v>1.6285454545454545</v>
      </c>
      <c r="M20" s="2">
        <v>1581.7</v>
      </c>
      <c r="N20" s="47">
        <v>0</v>
      </c>
      <c r="O20" s="53">
        <v>0</v>
      </c>
      <c r="P20" s="54">
        <v>151.4</v>
      </c>
      <c r="Q20" s="49">
        <v>0</v>
      </c>
      <c r="R20" s="46">
        <v>1</v>
      </c>
      <c r="S20" s="35">
        <f t="shared" si="2"/>
        <v>152.4</v>
      </c>
    </row>
    <row r="21" spans="1:19" ht="12.75">
      <c r="A21" s="13">
        <v>41936</v>
      </c>
      <c r="B21" s="42">
        <v>351.1</v>
      </c>
      <c r="C21" s="80">
        <v>334.5</v>
      </c>
      <c r="D21" s="3">
        <v>0</v>
      </c>
      <c r="E21" s="3">
        <v>1.95</v>
      </c>
      <c r="F21" s="3">
        <v>0.5</v>
      </c>
      <c r="G21" s="3">
        <v>0</v>
      </c>
      <c r="H21" s="3">
        <v>5.3</v>
      </c>
      <c r="I21" s="82">
        <f t="shared" si="0"/>
        <v>4.250000000000001</v>
      </c>
      <c r="J21" s="42">
        <v>697.6</v>
      </c>
      <c r="K21" s="42">
        <v>990</v>
      </c>
      <c r="L21" s="4">
        <f t="shared" si="1"/>
        <v>0.7046464646464646</v>
      </c>
      <c r="M21" s="2">
        <v>1581.7</v>
      </c>
      <c r="N21" s="47">
        <v>0</v>
      </c>
      <c r="O21" s="53">
        <v>0</v>
      </c>
      <c r="P21" s="54">
        <v>266.6</v>
      </c>
      <c r="Q21" s="49">
        <v>0</v>
      </c>
      <c r="R21" s="46">
        <v>2.3</v>
      </c>
      <c r="S21" s="35">
        <f t="shared" si="2"/>
        <v>268.90000000000003</v>
      </c>
    </row>
    <row r="22" spans="1:19" ht="12.75">
      <c r="A22" s="13">
        <v>41939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980</v>
      </c>
      <c r="L22" s="4">
        <f t="shared" si="1"/>
        <v>0</v>
      </c>
      <c r="M22" s="2">
        <v>1581.7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41940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1100</v>
      </c>
      <c r="L23" s="4">
        <f t="shared" si="1"/>
        <v>0</v>
      </c>
      <c r="M23" s="2">
        <v>1581.7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41941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2900</v>
      </c>
      <c r="L24" s="4">
        <f t="shared" si="1"/>
        <v>0</v>
      </c>
      <c r="M24" s="2">
        <v>1581.7</v>
      </c>
      <c r="N24" s="47"/>
      <c r="O24" s="53"/>
      <c r="P24" s="54"/>
      <c r="Q24" s="49"/>
      <c r="R24" s="46"/>
      <c r="S24" s="35">
        <f t="shared" si="2"/>
        <v>0</v>
      </c>
    </row>
    <row r="25" spans="1:19" ht="12.75">
      <c r="A25" s="13">
        <v>41942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3900</v>
      </c>
      <c r="L25" s="4">
        <f t="shared" si="1"/>
        <v>0</v>
      </c>
      <c r="M25" s="2">
        <v>1581.7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13">
        <v>41943</v>
      </c>
      <c r="B26" s="106"/>
      <c r="C26" s="81"/>
      <c r="D26" s="7"/>
      <c r="E26" s="7"/>
      <c r="F26" s="7"/>
      <c r="G26" s="7"/>
      <c r="H26" s="7"/>
      <c r="I26" s="82">
        <f t="shared" si="0"/>
        <v>0</v>
      </c>
      <c r="J26" s="106"/>
      <c r="K26" s="106">
        <v>2633.3</v>
      </c>
      <c r="L26" s="4">
        <f t="shared" si="1"/>
        <v>0</v>
      </c>
      <c r="M26" s="2">
        <v>1581.7</v>
      </c>
      <c r="N26" s="112"/>
      <c r="O26" s="113"/>
      <c r="P26" s="113"/>
      <c r="Q26" s="113"/>
      <c r="R26" s="113"/>
      <c r="S26" s="114">
        <f t="shared" si="2"/>
        <v>0</v>
      </c>
    </row>
    <row r="27" spans="1:19" ht="13.5" thickBot="1">
      <c r="A27" s="39" t="s">
        <v>33</v>
      </c>
      <c r="B27" s="43">
        <f aca="true" t="shared" si="3" ref="B27:J27">SUM(B4:B25)</f>
        <v>24719.499999999996</v>
      </c>
      <c r="C27" s="43">
        <f t="shared" si="3"/>
        <v>2256.2</v>
      </c>
      <c r="D27" s="43">
        <f t="shared" si="3"/>
        <v>12.1</v>
      </c>
      <c r="E27" s="14">
        <f t="shared" si="3"/>
        <v>74.85000000000001</v>
      </c>
      <c r="F27" s="14">
        <f t="shared" si="3"/>
        <v>491.3</v>
      </c>
      <c r="G27" s="14">
        <f t="shared" si="3"/>
        <v>571.7</v>
      </c>
      <c r="H27" s="14">
        <f t="shared" si="3"/>
        <v>252.70000000000002</v>
      </c>
      <c r="I27" s="43">
        <f t="shared" si="3"/>
        <v>91.65000000000033</v>
      </c>
      <c r="J27" s="43">
        <f t="shared" si="3"/>
        <v>28469.999999999996</v>
      </c>
      <c r="K27" s="43">
        <f>SUM(K4:K26)</f>
        <v>40673.3</v>
      </c>
      <c r="L27" s="15">
        <f t="shared" si="1"/>
        <v>0.6999677921388231</v>
      </c>
      <c r="M27" s="2"/>
      <c r="N27" s="107">
        <f aca="true" t="shared" si="4" ref="N27:S27">SUM(N4:N26)</f>
        <v>339.29999999999995</v>
      </c>
      <c r="O27" s="107">
        <f t="shared" si="4"/>
        <v>0</v>
      </c>
      <c r="P27" s="107">
        <f t="shared" si="4"/>
        <v>6787.4</v>
      </c>
      <c r="Q27" s="107">
        <f t="shared" si="4"/>
        <v>35.699999999999996</v>
      </c>
      <c r="R27" s="107">
        <f t="shared" si="4"/>
        <v>22.630000000000003</v>
      </c>
      <c r="S27" s="107">
        <f t="shared" si="4"/>
        <v>7185.029999999999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 t="s">
        <v>41</v>
      </c>
      <c r="O30" s="129"/>
      <c r="P30" s="129"/>
      <c r="Q30" s="129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0" t="s">
        <v>34</v>
      </c>
      <c r="O31" s="130"/>
      <c r="P31" s="130"/>
      <c r="Q31" s="130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7">
        <v>41939</v>
      </c>
      <c r="O32" s="131">
        <v>116639.76636</v>
      </c>
      <c r="P32" s="131"/>
      <c r="Q32" s="131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8"/>
      <c r="O33" s="131"/>
      <c r="P33" s="131"/>
      <c r="Q33" s="131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v>107619.16983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2" t="s">
        <v>56</v>
      </c>
      <c r="P35" s="133"/>
      <c r="Q35" s="61"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4" t="s">
        <v>57</v>
      </c>
      <c r="P36" s="134"/>
      <c r="Q36" s="83">
        <v>9020.59653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5" t="s">
        <v>60</v>
      </c>
      <c r="P37" s="136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 t="s">
        <v>35</v>
      </c>
      <c r="O40" s="129"/>
      <c r="P40" s="129"/>
      <c r="Q40" s="129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38" t="s">
        <v>36</v>
      </c>
      <c r="O41" s="138"/>
      <c r="P41" s="138"/>
      <c r="Q41" s="138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7">
        <v>41939</v>
      </c>
      <c r="O42" s="137">
        <v>0</v>
      </c>
      <c r="P42" s="137"/>
      <c r="Q42" s="137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8"/>
      <c r="O43" s="137"/>
      <c r="P43" s="137"/>
      <c r="Q43" s="137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40">
      <selection activeCell="A57" sqref="A57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47" t="s">
        <v>111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8"/>
      <c r="M27" s="148"/>
      <c r="N27" s="148"/>
    </row>
    <row r="28" spans="1:16" ht="78.75" customHeight="1">
      <c r="A28" s="143" t="s">
        <v>40</v>
      </c>
      <c r="B28" s="149" t="s">
        <v>51</v>
      </c>
      <c r="C28" s="150"/>
      <c r="D28" s="139" t="s">
        <v>28</v>
      </c>
      <c r="E28" s="139"/>
      <c r="F28" s="145" t="s">
        <v>29</v>
      </c>
      <c r="G28" s="146"/>
      <c r="H28" s="140" t="s">
        <v>39</v>
      </c>
      <c r="I28" s="145"/>
      <c r="J28" s="140" t="s">
        <v>50</v>
      </c>
      <c r="K28" s="141"/>
      <c r="L28" s="155" t="s">
        <v>45</v>
      </c>
      <c r="M28" s="156"/>
      <c r="N28" s="157"/>
      <c r="O28" s="151" t="s">
        <v>114</v>
      </c>
      <c r="P28" s="152"/>
    </row>
    <row r="29" spans="1:16" ht="45">
      <c r="A29" s="144"/>
      <c r="B29" s="72" t="s">
        <v>110</v>
      </c>
      <c r="C29" s="28" t="s">
        <v>26</v>
      </c>
      <c r="D29" s="72" t="str">
        <f>B29</f>
        <v>план на січень-жовтень  2014р.</v>
      </c>
      <c r="E29" s="28" t="str">
        <f>C29</f>
        <v>факт</v>
      </c>
      <c r="F29" s="71" t="str">
        <f>B29</f>
        <v>план на січень-жовтень  2014р.</v>
      </c>
      <c r="G29" s="95" t="str">
        <f>C29</f>
        <v>факт</v>
      </c>
      <c r="H29" s="72" t="str">
        <f>B29</f>
        <v>план на січень-жовтень  2014р.</v>
      </c>
      <c r="I29" s="28" t="str">
        <f>C29</f>
        <v>факт</v>
      </c>
      <c r="J29" s="71" t="str">
        <f>B29</f>
        <v>план на січень-жовтень  2014р.</v>
      </c>
      <c r="K29" s="95" t="str">
        <f>C29</f>
        <v>факт</v>
      </c>
      <c r="L29" s="67" t="str">
        <f>D29</f>
        <v>план на січень-жовтень  2014р.</v>
      </c>
      <c r="M29" s="28" t="s">
        <v>26</v>
      </c>
      <c r="N29" s="68" t="s">
        <v>27</v>
      </c>
      <c r="O29" s="141"/>
      <c r="P29" s="145"/>
    </row>
    <row r="30" spans="1:16" ht="23.25" customHeight="1" thickBot="1">
      <c r="A30" s="66">
        <f>жовтень!O38</f>
        <v>0</v>
      </c>
      <c r="B30" s="73">
        <v>260.5</v>
      </c>
      <c r="C30" s="73">
        <v>336.72</v>
      </c>
      <c r="D30" s="74">
        <v>17576.23</v>
      </c>
      <c r="E30" s="74">
        <v>2732.53</v>
      </c>
      <c r="F30" s="75">
        <v>3199.4</v>
      </c>
      <c r="G30" s="76">
        <v>1754.78</v>
      </c>
      <c r="H30" s="76">
        <v>60012.6</v>
      </c>
      <c r="I30" s="76">
        <v>66323.86</v>
      </c>
      <c r="J30" s="76">
        <v>1620.81</v>
      </c>
      <c r="K30" s="96">
        <v>1110.6</v>
      </c>
      <c r="L30" s="97">
        <v>82669.54</v>
      </c>
      <c r="M30" s="77">
        <v>72258.49</v>
      </c>
      <c r="N30" s="78">
        <v>-10411.05</v>
      </c>
      <c r="O30" s="153">
        <v>116639.76636</v>
      </c>
      <c r="P30" s="154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9" t="s">
        <v>47</v>
      </c>
      <c r="P31" s="139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107619.16983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9020.59653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319706.1</v>
      </c>
      <c r="C47" s="40">
        <v>307333.19</v>
      </c>
      <c r="F47" s="1" t="s">
        <v>25</v>
      </c>
      <c r="G47" s="8"/>
      <c r="H47" s="142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64535.84</v>
      </c>
      <c r="C48" s="18">
        <v>63488.63</v>
      </c>
      <c r="G48" s="8"/>
      <c r="H48" s="142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1067.6</v>
      </c>
      <c r="C49" s="17">
        <v>-392.37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904.5</v>
      </c>
      <c r="C50" s="6">
        <v>857.24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5666.5</v>
      </c>
      <c r="C51" s="17">
        <v>5334.81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5831.5</v>
      </c>
      <c r="C52" s="17">
        <v>5937.15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2400</v>
      </c>
      <c r="C53" s="17">
        <v>2432.4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4615.299999999937</v>
      </c>
      <c r="C54" s="17">
        <v>1548.7099999999514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404727.34</v>
      </c>
      <c r="C55" s="12">
        <v>386539.76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98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115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99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0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0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0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0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0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0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0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1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65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67</v>
      </c>
      <c r="O1" s="120"/>
      <c r="P1" s="120"/>
      <c r="Q1" s="120"/>
      <c r="R1" s="120"/>
      <c r="S1" s="121"/>
    </row>
    <row r="2" spans="1:19" ht="16.5" thickBot="1">
      <c r="A2" s="122" t="s">
        <v>70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71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9" t="s">
        <v>41</v>
      </c>
      <c r="O27" s="129"/>
      <c r="P27" s="129"/>
      <c r="Q27" s="12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0" t="s">
        <v>34</v>
      </c>
      <c r="O28" s="130"/>
      <c r="P28" s="130"/>
      <c r="Q28" s="130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7">
        <v>41699</v>
      </c>
      <c r="O29" s="131">
        <f>'[1]лютий'!$D$142</f>
        <v>121970.53</v>
      </c>
      <c r="P29" s="131"/>
      <c r="Q29" s="131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8"/>
      <c r="O30" s="131"/>
      <c r="P30" s="131"/>
      <c r="Q30" s="131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2" t="s">
        <v>56</v>
      </c>
      <c r="P32" s="133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4" t="s">
        <v>57</v>
      </c>
      <c r="P33" s="134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5" t="s">
        <v>60</v>
      </c>
      <c r="P34" s="136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35</v>
      </c>
      <c r="O37" s="129"/>
      <c r="P37" s="129"/>
      <c r="Q37" s="12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8" t="s">
        <v>36</v>
      </c>
      <c r="O38" s="138"/>
      <c r="P38" s="138"/>
      <c r="Q38" s="13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7">
        <v>41699</v>
      </c>
      <c r="O39" s="137">
        <v>0</v>
      </c>
      <c r="P39" s="137"/>
      <c r="Q39" s="137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8"/>
      <c r="O40" s="137"/>
      <c r="P40" s="137"/>
      <c r="Q40" s="137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72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74</v>
      </c>
      <c r="O1" s="120"/>
      <c r="P1" s="120"/>
      <c r="Q1" s="120"/>
      <c r="R1" s="120"/>
      <c r="S1" s="121"/>
    </row>
    <row r="2" spans="1:19" ht="16.5" thickBot="1">
      <c r="A2" s="122" t="s">
        <v>75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76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9" t="s">
        <v>41</v>
      </c>
      <c r="O27" s="129"/>
      <c r="P27" s="129"/>
      <c r="Q27" s="12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0" t="s">
        <v>34</v>
      </c>
      <c r="O28" s="130"/>
      <c r="P28" s="130"/>
      <c r="Q28" s="130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7">
        <v>41730</v>
      </c>
      <c r="O29" s="131">
        <f>'[1]березень'!$D$142</f>
        <v>114985.02570999999</v>
      </c>
      <c r="P29" s="131"/>
      <c r="Q29" s="131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8"/>
      <c r="O30" s="131"/>
      <c r="P30" s="131"/>
      <c r="Q30" s="131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2" t="s">
        <v>56</v>
      </c>
      <c r="P32" s="133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4" t="s">
        <v>57</v>
      </c>
      <c r="P33" s="134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5" t="s">
        <v>60</v>
      </c>
      <c r="P34" s="136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35</v>
      </c>
      <c r="O37" s="129"/>
      <c r="P37" s="129"/>
      <c r="Q37" s="12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8" t="s">
        <v>36</v>
      </c>
      <c r="O38" s="138"/>
      <c r="P38" s="138"/>
      <c r="Q38" s="13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7">
        <v>41730</v>
      </c>
      <c r="O39" s="137">
        <v>0</v>
      </c>
      <c r="P39" s="137"/>
      <c r="Q39" s="137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8"/>
      <c r="O40" s="137"/>
      <c r="P40" s="137"/>
      <c r="Q40" s="137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77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79</v>
      </c>
      <c r="O1" s="120"/>
      <c r="P1" s="120"/>
      <c r="Q1" s="120"/>
      <c r="R1" s="120"/>
      <c r="S1" s="121"/>
    </row>
    <row r="2" spans="1:19" ht="16.5" thickBot="1">
      <c r="A2" s="122" t="s">
        <v>80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81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9" t="s">
        <v>41</v>
      </c>
      <c r="O28" s="129"/>
      <c r="P28" s="129"/>
      <c r="Q28" s="129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0" t="s">
        <v>34</v>
      </c>
      <c r="O29" s="130"/>
      <c r="P29" s="130"/>
      <c r="Q29" s="130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7">
        <v>41760</v>
      </c>
      <c r="O30" s="131">
        <f>'[1]квітень'!$D$142</f>
        <v>123251.48</v>
      </c>
      <c r="P30" s="131"/>
      <c r="Q30" s="131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8"/>
      <c r="O31" s="131"/>
      <c r="P31" s="131"/>
      <c r="Q31" s="131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2" t="s">
        <v>56</v>
      </c>
      <c r="P33" s="133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4" t="s">
        <v>57</v>
      </c>
      <c r="P34" s="134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5" t="s">
        <v>60</v>
      </c>
      <c r="P35" s="136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35</v>
      </c>
      <c r="O38" s="129"/>
      <c r="P38" s="129"/>
      <c r="Q38" s="129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38" t="s">
        <v>36</v>
      </c>
      <c r="O39" s="138"/>
      <c r="P39" s="138"/>
      <c r="Q39" s="138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7">
        <v>41760</v>
      </c>
      <c r="O40" s="137">
        <v>0</v>
      </c>
      <c r="P40" s="137"/>
      <c r="Q40" s="137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8"/>
      <c r="O41" s="137"/>
      <c r="P41" s="137"/>
      <c r="Q41" s="137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82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84</v>
      </c>
      <c r="O1" s="120"/>
      <c r="P1" s="120"/>
      <c r="Q1" s="120"/>
      <c r="R1" s="120"/>
      <c r="S1" s="121"/>
    </row>
    <row r="2" spans="1:19" ht="16.5" thickBot="1">
      <c r="A2" s="122" t="s">
        <v>85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86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9" t="s">
        <v>41</v>
      </c>
      <c r="O26" s="129"/>
      <c r="P26" s="129"/>
      <c r="Q26" s="129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0" t="s">
        <v>34</v>
      </c>
      <c r="O27" s="130"/>
      <c r="P27" s="130"/>
      <c r="Q27" s="130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>
        <v>41791</v>
      </c>
      <c r="O28" s="131">
        <f>'[1]травень'!$D$142</f>
        <v>118982.48</v>
      </c>
      <c r="P28" s="131"/>
      <c r="Q28" s="131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8"/>
      <c r="O29" s="131"/>
      <c r="P29" s="131"/>
      <c r="Q29" s="131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32" t="s">
        <v>56</v>
      </c>
      <c r="P31" s="133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57</v>
      </c>
      <c r="P32" s="134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5" t="s">
        <v>60</v>
      </c>
      <c r="P33" s="136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9" t="s">
        <v>35</v>
      </c>
      <c r="O36" s="129"/>
      <c r="P36" s="129"/>
      <c r="Q36" s="129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8" t="s">
        <v>36</v>
      </c>
      <c r="O37" s="138"/>
      <c r="P37" s="138"/>
      <c r="Q37" s="138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7">
        <v>41791</v>
      </c>
      <c r="O38" s="137">
        <v>0</v>
      </c>
      <c r="P38" s="137"/>
      <c r="Q38" s="137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8"/>
      <c r="O39" s="137"/>
      <c r="P39" s="137"/>
      <c r="Q39" s="137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87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89</v>
      </c>
      <c r="O1" s="120"/>
      <c r="P1" s="120"/>
      <c r="Q1" s="120"/>
      <c r="R1" s="120"/>
      <c r="S1" s="121"/>
    </row>
    <row r="2" spans="1:19" ht="16.5" thickBot="1">
      <c r="A2" s="122" t="s">
        <v>90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91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9" t="s">
        <v>41</v>
      </c>
      <c r="O26" s="129"/>
      <c r="P26" s="129"/>
      <c r="Q26" s="129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0" t="s">
        <v>34</v>
      </c>
      <c r="O27" s="130"/>
      <c r="P27" s="130"/>
      <c r="Q27" s="130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>
        <v>41821</v>
      </c>
      <c r="O28" s="131">
        <f>'[1]червень'!$D$143</f>
        <v>117976.29</v>
      </c>
      <c r="P28" s="131"/>
      <c r="Q28" s="131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8"/>
      <c r="O29" s="131"/>
      <c r="P29" s="131"/>
      <c r="Q29" s="131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32" t="s">
        <v>56</v>
      </c>
      <c r="P31" s="133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57</v>
      </c>
      <c r="P32" s="134"/>
      <c r="Q32" s="83">
        <f>'[1]червень'!$I$140</f>
        <v>9020.59653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5" t="s">
        <v>60</v>
      </c>
      <c r="P33" s="136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9" t="s">
        <v>35</v>
      </c>
      <c r="O36" s="129"/>
      <c r="P36" s="129"/>
      <c r="Q36" s="129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8" t="s">
        <v>36</v>
      </c>
      <c r="O37" s="138"/>
      <c r="P37" s="138"/>
      <c r="Q37" s="138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7">
        <v>41821</v>
      </c>
      <c r="O38" s="137">
        <v>0</v>
      </c>
      <c r="P38" s="137"/>
      <c r="Q38" s="137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8"/>
      <c r="O39" s="137"/>
      <c r="P39" s="137"/>
      <c r="Q39" s="137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92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94</v>
      </c>
      <c r="O1" s="120"/>
      <c r="P1" s="120"/>
      <c r="Q1" s="120"/>
      <c r="R1" s="120"/>
      <c r="S1" s="121"/>
    </row>
    <row r="2" spans="1:19" ht="16.5" thickBot="1">
      <c r="A2" s="122" t="s">
        <v>95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96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 t="s">
        <v>41</v>
      </c>
      <c r="O30" s="129"/>
      <c r="P30" s="129"/>
      <c r="Q30" s="129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0" t="s">
        <v>34</v>
      </c>
      <c r="O31" s="130"/>
      <c r="P31" s="130"/>
      <c r="Q31" s="130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7">
        <v>41852</v>
      </c>
      <c r="O32" s="131">
        <f>'[1]липень'!$D$143</f>
        <v>120856.76109</v>
      </c>
      <c r="P32" s="131"/>
      <c r="Q32" s="131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8"/>
      <c r="O33" s="131"/>
      <c r="P33" s="131"/>
      <c r="Q33" s="131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2" t="s">
        <v>56</v>
      </c>
      <c r="P35" s="133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4" t="s">
        <v>57</v>
      </c>
      <c r="P36" s="134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5" t="s">
        <v>60</v>
      </c>
      <c r="P37" s="136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 t="s">
        <v>35</v>
      </c>
      <c r="O40" s="129"/>
      <c r="P40" s="129"/>
      <c r="Q40" s="129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38" t="s">
        <v>36</v>
      </c>
      <c r="O41" s="138"/>
      <c r="P41" s="138"/>
      <c r="Q41" s="138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7">
        <v>41852</v>
      </c>
      <c r="O42" s="137">
        <v>0</v>
      </c>
      <c r="P42" s="137"/>
      <c r="Q42" s="137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8"/>
      <c r="O43" s="137"/>
      <c r="P43" s="137"/>
      <c r="Q43" s="137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97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99</v>
      </c>
      <c r="O1" s="120"/>
      <c r="P1" s="120"/>
      <c r="Q1" s="120"/>
      <c r="R1" s="120"/>
      <c r="S1" s="121"/>
    </row>
    <row r="2" spans="1:19" ht="16.5" thickBot="1">
      <c r="A2" s="122" t="s">
        <v>100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101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9" t="s">
        <v>41</v>
      </c>
      <c r="O27" s="129"/>
      <c r="P27" s="129"/>
      <c r="Q27" s="12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0" t="s">
        <v>34</v>
      </c>
      <c r="O28" s="130"/>
      <c r="P28" s="130"/>
      <c r="Q28" s="130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7">
        <v>41883</v>
      </c>
      <c r="O29" s="131">
        <f>'[1]серпень'!$D$143</f>
        <v>127799.14</v>
      </c>
      <c r="P29" s="131"/>
      <c r="Q29" s="131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8"/>
      <c r="O30" s="131"/>
      <c r="P30" s="131"/>
      <c r="Q30" s="131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2" t="s">
        <v>56</v>
      </c>
      <c r="P32" s="133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4" t="s">
        <v>57</v>
      </c>
      <c r="P33" s="134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5" t="s">
        <v>60</v>
      </c>
      <c r="P34" s="136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35</v>
      </c>
      <c r="O37" s="129"/>
      <c r="P37" s="129"/>
      <c r="Q37" s="12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8" t="s">
        <v>36</v>
      </c>
      <c r="O38" s="138"/>
      <c r="P38" s="138"/>
      <c r="Q38" s="13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7">
        <v>41883</v>
      </c>
      <c r="O39" s="137">
        <v>0</v>
      </c>
      <c r="P39" s="137"/>
      <c r="Q39" s="137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8"/>
      <c r="O40" s="137"/>
      <c r="P40" s="137"/>
      <c r="Q40" s="137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103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104</v>
      </c>
      <c r="O1" s="120"/>
      <c r="P1" s="120"/>
      <c r="Q1" s="120"/>
      <c r="R1" s="120"/>
      <c r="S1" s="121"/>
    </row>
    <row r="2" spans="1:19" ht="16.5" thickBot="1">
      <c r="A2" s="122" t="s">
        <v>105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106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f>3.2-1.2</f>
        <v>2</v>
      </c>
      <c r="I18" s="82">
        <f t="shared" si="0"/>
        <v>1.8000000000000362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253.80000000000007</v>
      </c>
      <c r="I26" s="43">
        <f t="shared" si="3"/>
        <v>172.55999999999887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 t="s">
        <v>41</v>
      </c>
      <c r="O29" s="129"/>
      <c r="P29" s="129"/>
      <c r="Q29" s="129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 t="s">
        <v>34</v>
      </c>
      <c r="O30" s="130"/>
      <c r="P30" s="130"/>
      <c r="Q30" s="130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7">
        <v>41913</v>
      </c>
      <c r="O31" s="131">
        <f>'[1]вересень'!$D$143</f>
        <v>121201.10921</v>
      </c>
      <c r="P31" s="131"/>
      <c r="Q31" s="131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8"/>
      <c r="O32" s="131"/>
      <c r="P32" s="131"/>
      <c r="Q32" s="131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2" t="s">
        <v>56</v>
      </c>
      <c r="P34" s="133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4" t="s">
        <v>57</v>
      </c>
      <c r="P35" s="134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5" t="s">
        <v>60</v>
      </c>
      <c r="P36" s="136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 t="s">
        <v>35</v>
      </c>
      <c r="O39" s="129"/>
      <c r="P39" s="129"/>
      <c r="Q39" s="129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8" t="s">
        <v>36</v>
      </c>
      <c r="O40" s="138"/>
      <c r="P40" s="138"/>
      <c r="Q40" s="138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7">
        <v>41913</v>
      </c>
      <c r="O41" s="137">
        <v>0</v>
      </c>
      <c r="P41" s="137"/>
      <c r="Q41" s="137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8"/>
      <c r="O42" s="137"/>
      <c r="P42" s="137"/>
      <c r="Q42" s="137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A1:L1"/>
    <mergeCell ref="N1:S1"/>
    <mergeCell ref="A2:L2"/>
    <mergeCell ref="N2:S2"/>
    <mergeCell ref="N29:Q29"/>
    <mergeCell ref="N30:Q30"/>
    <mergeCell ref="N31:N32"/>
    <mergeCell ref="O31:Q32"/>
    <mergeCell ref="N40:Q40"/>
    <mergeCell ref="N41:N42"/>
    <mergeCell ref="O41:Q42"/>
    <mergeCell ref="O34:P34"/>
    <mergeCell ref="O35:P35"/>
    <mergeCell ref="O36:P36"/>
    <mergeCell ref="N39:Q3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2014-10-27T09:11:57Z</dcterms:modified>
  <cp:category/>
  <cp:version/>
  <cp:contentType/>
  <cp:contentStatus/>
</cp:coreProperties>
</file>